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E87" i="1" l="1"/>
  <c r="E63" i="1"/>
  <c r="E61" i="1"/>
  <c r="E56" i="1"/>
  <c r="H48" i="1" l="1"/>
  <c r="H28" i="1"/>
  <c r="H21" i="1" l="1"/>
  <c r="H24" i="1"/>
  <c r="H31" i="1"/>
  <c r="H16" i="1"/>
  <c r="H27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<sst xmlns="http://schemas.openxmlformats.org/spreadsheetml/2006/main" count="176" uniqueCount="98">
  <si>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</si>
  <si>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</si>
  <si>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</si>
  <si>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</si>
  <si>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</si>
  <si>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</si>
  <si>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</si>
  <si>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</si>
  <si>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</si>
  <si>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</si>
  <si>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</si>
  <si>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</si>
  <si>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</si>
  <si>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</si>
  <si>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</si>
  <si>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</si>
  <si>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</si>
  <si>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</si>
  <si>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</si>
  <si>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</si>
  <si>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</si>
  <si>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</si>
  <si>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</si>
  <si>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</si>
  <si>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</si>
  <si>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Dana:14.06.2019.</t>
  </si>
  <si>
    <t>Primljena i neutrošena participacija od 14.06.2019.</t>
  </si>
  <si>
    <t>426721</t>
  </si>
  <si>
    <t>Labteh Beograd</t>
  </si>
  <si>
    <t>Sanitetski materijal</t>
  </si>
  <si>
    <t>19KFAK01323</t>
  </si>
  <si>
    <t>Yunicom Beograd</t>
  </si>
  <si>
    <t>01/190106057</t>
  </si>
  <si>
    <t>Sinofarm</t>
  </si>
  <si>
    <t>IF2019-10074</t>
  </si>
  <si>
    <t>UKUPNO SANITETSKI MATERIJAL</t>
  </si>
  <si>
    <t>421225</t>
  </si>
  <si>
    <t>Toplifikacija Požarevac</t>
  </si>
  <si>
    <t>1654-31-1374-0419</t>
  </si>
  <si>
    <t>426411</t>
  </si>
  <si>
    <t>NIS AD Novi Sad</t>
  </si>
  <si>
    <t>TE-KO Kostolac</t>
  </si>
  <si>
    <t>501-12373/2019</t>
  </si>
  <si>
    <t>421211</t>
  </si>
  <si>
    <t>Elektroprivreda Srbije</t>
  </si>
  <si>
    <t>UKUPNO ENERGENTI</t>
  </si>
  <si>
    <t>423311</t>
  </si>
  <si>
    <t>Stomatološki fakultet</t>
  </si>
  <si>
    <t>Edukacija</t>
  </si>
  <si>
    <t>Rc387/19</t>
  </si>
  <si>
    <t>Stomatologija</t>
  </si>
  <si>
    <t>421414</t>
  </si>
  <si>
    <t>MTS Telekom</t>
  </si>
  <si>
    <t>Materijalni troškovi</t>
  </si>
  <si>
    <t>05-212-062-1101013</t>
  </si>
  <si>
    <t>421412</t>
  </si>
  <si>
    <t>421421</t>
  </si>
  <si>
    <t>59-212-012-1101012</t>
  </si>
  <si>
    <t>425291</t>
  </si>
  <si>
    <t>49/2019</t>
  </si>
  <si>
    <t>425511</t>
  </si>
  <si>
    <t>Aqua Marija TR</t>
  </si>
  <si>
    <t>177-19</t>
  </si>
  <si>
    <t>425521</t>
  </si>
  <si>
    <t>PROMITECH DOO</t>
  </si>
  <si>
    <t>16-05/2019</t>
  </si>
  <si>
    <t>425115</t>
  </si>
  <si>
    <t>SR Stojanovic</t>
  </si>
  <si>
    <t>25641/19</t>
  </si>
  <si>
    <t>426812</t>
  </si>
  <si>
    <t>Mercator S Novi Sad</t>
  </si>
  <si>
    <t>17620-24-1201</t>
  </si>
  <si>
    <t>425117</t>
  </si>
  <si>
    <t>Elektroluks 012 Požarevac</t>
  </si>
  <si>
    <t>9729fa995019</t>
  </si>
  <si>
    <t>9754FAMP1127MPM19</t>
  </si>
  <si>
    <t>9737FAMP1161MPM19</t>
  </si>
  <si>
    <t>423212</t>
  </si>
  <si>
    <t>Infolab Beograd</t>
  </si>
  <si>
    <t>5213-2019-TU-0444</t>
  </si>
  <si>
    <t>ORION TELEKOM Beograd</t>
  </si>
  <si>
    <t>UGF0531/19-0741</t>
  </si>
  <si>
    <t>Telenor Novi Beograd</t>
  </si>
  <si>
    <t>24-05190782-1905</t>
  </si>
  <si>
    <t>426111</t>
  </si>
  <si>
    <t>PRINT SR Požarevac</t>
  </si>
  <si>
    <t>3504/19</t>
  </si>
  <si>
    <t>425222</t>
  </si>
  <si>
    <t>165/19</t>
  </si>
  <si>
    <t>3477/19</t>
  </si>
  <si>
    <t>3478/19</t>
  </si>
  <si>
    <t>168/19</t>
  </si>
  <si>
    <t>169/19</t>
  </si>
  <si>
    <t>3501/19</t>
  </si>
  <si>
    <t>UKUPNO MATERIJALNI TROŠKOVI</t>
  </si>
  <si>
    <t>Dana 12.06.2019.godina,izvršena plaćanja:</t>
  </si>
  <si>
    <t>Nisu utrošena sva sredstva za izmirenje obaveza jer nam nisu stigli svi računi.</t>
  </si>
  <si>
    <t>Tabela od 14.06. se ne slaže sa tabelom od 13.06. jer su se javila neslaganja kod primarne i zubne zdravstvene zajednice jer je došlo do greške u preraspodeli između troškova primarna - zubno.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</si>
</sst>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5" fillId="0" borderId="0" xfId="1"/>
    <xf numFmtId="4" fontId="5" fillId="0" borderId="0" xfId="1" applyNumberFormat="1"/>
    <xf numFmtId="49" fontId="5" fillId="0" borderId="0" xfId="1" applyNumberFormat="1"/>
    <xf numFmtId="4" fontId="5" fillId="0" borderId="0" xfId="1" applyNumberFormat="1" applyAlignment="1">
      <alignment horizontal="left"/>
    </xf>
    <xf numFmtId="2" fontId="6" fillId="0" borderId="0" xfId="1" applyNumberFormat="1" applyFont="1"/>
    <xf numFmtId="49" fontId="5" fillId="0" borderId="1" xfId="1" applyNumberFormat="1" applyBorder="1"/>
    <xf numFmtId="0" fontId="5" fillId="0" borderId="1" xfId="1" applyBorder="1"/>
    <xf numFmtId="4" fontId="5" fillId="0" borderId="1" xfId="1" applyNumberFormat="1" applyBorder="1" applyAlignment="1">
      <alignment horizontal="left"/>
    </xf>
    <xf numFmtId="165" fontId="5" fillId="0" borderId="1" xfId="1" applyNumberFormat="1" applyBorder="1"/>
    <xf numFmtId="4" fontId="5" fillId="0" borderId="1" xfId="1" applyNumberFormat="1" applyBorder="1"/>
    <xf numFmtId="4" fontId="7" fillId="0" borderId="1" xfId="1" applyNumberFormat="1" applyFont="1" applyBorder="1" applyAlignment="1">
      <alignment horizontal="center"/>
    </xf>
    <xf numFmtId="165" fontId="7" fillId="5" borderId="1" xfId="1" applyNumberFormat="1" applyFont="1" applyFill="1" applyBorder="1"/>
    <xf numFmtId="49" fontId="5" fillId="0" borderId="0" xfId="1" applyNumberForma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1"/>
  <sheetViews>
    <sheetView tabSelected="1" topLeftCell="A82" zoomScaleNormal="100" workbookViewId="0">
      <selection activeCell="D91" sqref="D91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2" t="s">
        <v>0</v>
      </c>
      <c r="D2" s="42"/>
      <c r="E2" s="42"/>
      <c r="F2" s="42"/>
      <c r="G2" s="42"/>
    </row>
    <row r="4" spans="2:15" x14ac:dyDescent="0.25">
      <c r="B4" s="43" t="s">
        <v>1</v>
      </c>
      <c r="C4" s="43"/>
      <c r="D4" s="43"/>
    </row>
    <row r="5" spans="2:15" x14ac:dyDescent="0.25">
      <c r="B5" s="43" t="s">
        <v>7</v>
      </c>
      <c r="C5" s="43"/>
      <c r="D5" s="43"/>
    </row>
    <row r="6" spans="2:15" x14ac:dyDescent="0.25">
      <c r="B6" s="43" t="s">
        <v>8</v>
      </c>
      <c r="C6" s="43"/>
      <c r="D6" s="43"/>
    </row>
    <row r="7" spans="2:15" x14ac:dyDescent="0.25">
      <c r="I7" s="11"/>
      <c r="J7" s="11"/>
    </row>
    <row r="8" spans="2:15" x14ac:dyDescent="0.25">
      <c r="C8" s="44" t="s">
        <v>25</v>
      </c>
      <c r="D8" s="44"/>
      <c r="E8" s="44"/>
      <c r="F8" s="44"/>
      <c r="G8" s="4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33" t="s">
        <v>20</v>
      </c>
      <c r="C12" s="33"/>
      <c r="D12" s="33"/>
      <c r="E12" s="33"/>
      <c r="F12" s="33"/>
      <c r="G12" s="15">
        <v>43630</v>
      </c>
      <c r="H12" s="7">
        <v>5527268.21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5">
        <v>43630</v>
      </c>
      <c r="H13" s="3">
        <f>H14+H25-H32-H42</f>
        <v>5473149.9199999999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7">
        <v>43630</v>
      </c>
      <c r="H14" s="4">
        <f>H15+H16+H17+H18+H19+H20+H21+H22+H23+H24</f>
        <v>5000872.08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6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v>0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3" t="s">
        <v>2</v>
      </c>
      <c r="C19" s="33"/>
      <c r="D19" s="33"/>
      <c r="E19" s="33"/>
      <c r="F19" s="33"/>
      <c r="G19" s="12"/>
      <c r="H19" s="10">
        <f>480802.02+1186875+1186875-1014200.1-1280397.15+1186875-44609.88</f>
        <v>1702219.8900000001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v>0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f>1063250-335352.95-3523-424107.4+15664.05-17952.04-2348-22092.27+1063250-441058.69-1174-4697.5-1174+50.5</f>
        <v>888734.70000000019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0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  <c r="L23" s="8"/>
    </row>
    <row r="24" spans="2:13" x14ac:dyDescent="0.25">
      <c r="B24" s="33" t="s">
        <v>26</v>
      </c>
      <c r="C24" s="33"/>
      <c r="D24" s="33"/>
      <c r="E24" s="33"/>
      <c r="F24" s="33"/>
      <c r="G24" s="13"/>
      <c r="H24" s="10">
        <f>325035.17+7350-32347.98+5350+9550+9450+6250+8250+12750+5650+12550+7200+5350+12400+11950+9250+12000+11100+11050+2050+9650+6650+13300+12800+5750+10700</f>
        <v>511037.19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7">
        <v>43630</v>
      </c>
      <c r="H25" s="4">
        <f>H26+H27+H28+H29+H30+H31</f>
        <v>472277.84000000008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6">
        <v>0</v>
      </c>
      <c r="I26" s="11"/>
      <c r="J26" s="11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f>116901.44-116901.44</f>
        <v>0</v>
      </c>
      <c r="I30" s="11"/>
      <c r="J30" s="11"/>
    </row>
    <row r="31" spans="2:13" x14ac:dyDescent="0.25">
      <c r="B31" s="38" t="s">
        <v>26</v>
      </c>
      <c r="C31" s="39"/>
      <c r="D31" s="39"/>
      <c r="E31" s="39"/>
      <c r="F31" s="40"/>
      <c r="G31" s="2"/>
      <c r="H31" s="10">
        <f>29388+4553-11897.34-20000+50705-9551+5588+7347+33941+11900</f>
        <v>101973.66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8">
        <v>43630</v>
      </c>
      <c r="H32" s="5">
        <f>SUM(H33:H41)</f>
        <v>0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0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10">
        <v>0</v>
      </c>
      <c r="I34" s="11"/>
      <c r="J34" s="11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v>0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0</v>
      </c>
      <c r="I36" s="11"/>
      <c r="J36" s="11"/>
    </row>
    <row r="37" spans="2:12" x14ac:dyDescent="0.25">
      <c r="B37" s="33" t="s">
        <v>2</v>
      </c>
      <c r="C37" s="33"/>
      <c r="D37" s="33"/>
      <c r="E37" s="33"/>
      <c r="F37" s="33"/>
      <c r="G37" s="13"/>
      <c r="H37" s="10">
        <v>0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v>0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0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8">
        <v>43630</v>
      </c>
      <c r="H42" s="5">
        <f>SUM(H43:H47)</f>
        <v>0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3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v>0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</row>
    <row r="47" spans="2:12" x14ac:dyDescent="0.25">
      <c r="B47" s="38" t="s">
        <v>15</v>
      </c>
      <c r="C47" s="39"/>
      <c r="D47" s="39"/>
      <c r="E47" s="39"/>
      <c r="F47" s="40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9">
        <v>43630</v>
      </c>
      <c r="H48" s="6">
        <f>54120.38-2.05-0.04</f>
        <v>54118.289999999994</v>
      </c>
      <c r="I48" s="11"/>
      <c r="J48"/>
      <c r="L48" s="8"/>
    </row>
    <row r="49" spans="2:11" x14ac:dyDescent="0.25">
      <c r="B49" s="33" t="s">
        <v>17</v>
      </c>
      <c r="C49" s="33"/>
      <c r="D49" s="33"/>
      <c r="E49" s="33"/>
      <c r="F49" s="33"/>
      <c r="G49" s="2"/>
      <c r="H49" s="3"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5527268.21</v>
      </c>
      <c r="I50" s="11"/>
      <c r="J50" s="11"/>
      <c r="K50" s="8"/>
    </row>
    <row r="51" spans="2:11" x14ac:dyDescent="0.25">
      <c r="G51" s="9"/>
      <c r="H51" s="11"/>
      <c r="I51" s="14"/>
    </row>
    <row r="52" spans="2:11" x14ac:dyDescent="0.25">
      <c r="B52" s="22" t="s">
        <v>95</v>
      </c>
      <c r="C52" s="20"/>
      <c r="D52" s="23"/>
      <c r="E52" s="24"/>
      <c r="F52" s="21"/>
    </row>
    <row r="53" spans="2:11" x14ac:dyDescent="0.25">
      <c r="B53" s="25" t="s">
        <v>27</v>
      </c>
      <c r="C53" s="26" t="s">
        <v>28</v>
      </c>
      <c r="D53" s="27" t="s">
        <v>29</v>
      </c>
      <c r="E53" s="28">
        <v>14880</v>
      </c>
      <c r="F53" s="29" t="s">
        <v>30</v>
      </c>
    </row>
    <row r="54" spans="2:11" x14ac:dyDescent="0.25">
      <c r="B54" s="25" t="s">
        <v>27</v>
      </c>
      <c r="C54" s="26" t="s">
        <v>31</v>
      </c>
      <c r="D54" s="27" t="s">
        <v>29</v>
      </c>
      <c r="E54" s="28">
        <v>28170</v>
      </c>
      <c r="F54" s="29" t="s">
        <v>32</v>
      </c>
    </row>
    <row r="55" spans="2:11" x14ac:dyDescent="0.25">
      <c r="B55" s="25" t="s">
        <v>27</v>
      </c>
      <c r="C55" s="26" t="s">
        <v>33</v>
      </c>
      <c r="D55" s="27" t="s">
        <v>29</v>
      </c>
      <c r="E55" s="28">
        <v>1559.88</v>
      </c>
      <c r="F55" s="29" t="s">
        <v>34</v>
      </c>
    </row>
    <row r="56" spans="2:11" x14ac:dyDescent="0.25">
      <c r="B56" s="25"/>
      <c r="C56" s="26"/>
      <c r="D56" s="30" t="s">
        <v>35</v>
      </c>
      <c r="E56" s="31">
        <f>SUM(E53:E55)</f>
        <v>44609.88</v>
      </c>
      <c r="F56" s="29"/>
    </row>
    <row r="57" spans="2:11" x14ac:dyDescent="0.25">
      <c r="B57" s="25" t="s">
        <v>36</v>
      </c>
      <c r="C57" s="26" t="s">
        <v>37</v>
      </c>
      <c r="D57" s="27" t="s">
        <v>3</v>
      </c>
      <c r="E57" s="28">
        <v>265321.59000000003</v>
      </c>
      <c r="F57" s="29" t="s">
        <v>38</v>
      </c>
    </row>
    <row r="58" spans="2:11" x14ac:dyDescent="0.25">
      <c r="B58" s="25" t="s">
        <v>39</v>
      </c>
      <c r="C58" s="26" t="s">
        <v>40</v>
      </c>
      <c r="D58" s="27" t="s">
        <v>3</v>
      </c>
      <c r="E58" s="28">
        <v>533182.05000000005</v>
      </c>
      <c r="F58" s="25">
        <v>9003116516</v>
      </c>
    </row>
    <row r="59" spans="2:11" x14ac:dyDescent="0.25">
      <c r="B59" s="25" t="s">
        <v>36</v>
      </c>
      <c r="C59" s="26" t="s">
        <v>41</v>
      </c>
      <c r="D59" s="27" t="s">
        <v>3</v>
      </c>
      <c r="E59" s="28">
        <v>28795.17</v>
      </c>
      <c r="F59" s="25" t="s">
        <v>42</v>
      </c>
    </row>
    <row r="60" spans="2:11" x14ac:dyDescent="0.25">
      <c r="B60" s="25" t="s">
        <v>43</v>
      </c>
      <c r="C60" s="26" t="s">
        <v>44</v>
      </c>
      <c r="D60" s="27" t="s">
        <v>3</v>
      </c>
      <c r="E60" s="28">
        <v>128201.19</v>
      </c>
      <c r="F60" s="25"/>
    </row>
    <row r="61" spans="2:11" x14ac:dyDescent="0.25">
      <c r="B61" s="25"/>
      <c r="C61" s="26"/>
      <c r="D61" s="30" t="s">
        <v>45</v>
      </c>
      <c r="E61" s="31">
        <f>SUM(E57:E60)</f>
        <v>955500.00000000023</v>
      </c>
      <c r="F61" s="25"/>
    </row>
    <row r="62" spans="2:11" x14ac:dyDescent="0.25">
      <c r="B62" s="25" t="s">
        <v>46</v>
      </c>
      <c r="C62" s="26" t="s">
        <v>47</v>
      </c>
      <c r="D62" s="27" t="s">
        <v>48</v>
      </c>
      <c r="E62" s="28">
        <v>160000</v>
      </c>
      <c r="F62" s="25" t="s">
        <v>49</v>
      </c>
    </row>
    <row r="63" spans="2:11" x14ac:dyDescent="0.25">
      <c r="B63" s="25"/>
      <c r="C63" s="26"/>
      <c r="D63" s="30" t="s">
        <v>50</v>
      </c>
      <c r="E63" s="31">
        <f>SUM(E62)</f>
        <v>160000</v>
      </c>
      <c r="F63" s="25"/>
    </row>
    <row r="64" spans="2:11" x14ac:dyDescent="0.25">
      <c r="B64" s="25" t="s">
        <v>51</v>
      </c>
      <c r="C64" s="26" t="s">
        <v>52</v>
      </c>
      <c r="D64" s="27" t="s">
        <v>53</v>
      </c>
      <c r="E64" s="28">
        <v>71630.78</v>
      </c>
      <c r="F64" s="25" t="s">
        <v>54</v>
      </c>
    </row>
    <row r="65" spans="2:6" x14ac:dyDescent="0.25">
      <c r="B65" s="25" t="s">
        <v>55</v>
      </c>
      <c r="C65" s="26" t="s">
        <v>52</v>
      </c>
      <c r="D65" s="27" t="s">
        <v>53</v>
      </c>
      <c r="E65" s="28">
        <v>47466.7</v>
      </c>
      <c r="F65" s="25" t="s">
        <v>54</v>
      </c>
    </row>
    <row r="66" spans="2:6" x14ac:dyDescent="0.25">
      <c r="B66" s="25" t="s">
        <v>56</v>
      </c>
      <c r="C66" s="26" t="s">
        <v>52</v>
      </c>
      <c r="D66" s="27" t="s">
        <v>53</v>
      </c>
      <c r="E66" s="28">
        <v>18408.900000000001</v>
      </c>
      <c r="F66" s="25" t="s">
        <v>54</v>
      </c>
    </row>
    <row r="67" spans="2:6" x14ac:dyDescent="0.25">
      <c r="B67" s="25" t="s">
        <v>56</v>
      </c>
      <c r="C67" s="26" t="s">
        <v>52</v>
      </c>
      <c r="D67" s="27" t="s">
        <v>53</v>
      </c>
      <c r="E67" s="28">
        <v>31725.52</v>
      </c>
      <c r="F67" s="25" t="s">
        <v>57</v>
      </c>
    </row>
    <row r="68" spans="2:6" x14ac:dyDescent="0.25">
      <c r="B68" s="25" t="s">
        <v>55</v>
      </c>
      <c r="C68" s="26" t="s">
        <v>52</v>
      </c>
      <c r="D68" s="27" t="s">
        <v>53</v>
      </c>
      <c r="E68" s="28">
        <v>2832.5</v>
      </c>
      <c r="F68" s="25" t="s">
        <v>57</v>
      </c>
    </row>
    <row r="69" spans="2:6" x14ac:dyDescent="0.25">
      <c r="B69" s="25" t="s">
        <v>58</v>
      </c>
      <c r="C69" s="26" t="s">
        <v>52</v>
      </c>
      <c r="D69" s="27" t="s">
        <v>53</v>
      </c>
      <c r="E69" s="28">
        <v>5000</v>
      </c>
      <c r="F69" s="25" t="s">
        <v>59</v>
      </c>
    </row>
    <row r="70" spans="2:6" x14ac:dyDescent="0.25">
      <c r="B70" s="25" t="s">
        <v>60</v>
      </c>
      <c r="C70" s="26" t="s">
        <v>61</v>
      </c>
      <c r="D70" s="27" t="s">
        <v>53</v>
      </c>
      <c r="E70" s="28">
        <v>2300</v>
      </c>
      <c r="F70" s="25" t="s">
        <v>62</v>
      </c>
    </row>
    <row r="71" spans="2:6" x14ac:dyDescent="0.25">
      <c r="B71" s="25" t="s">
        <v>63</v>
      </c>
      <c r="C71" s="26" t="s">
        <v>64</v>
      </c>
      <c r="D71" s="27" t="s">
        <v>53</v>
      </c>
      <c r="E71" s="28">
        <v>28440</v>
      </c>
      <c r="F71" s="25" t="s">
        <v>65</v>
      </c>
    </row>
    <row r="72" spans="2:6" x14ac:dyDescent="0.25">
      <c r="B72" s="25" t="s">
        <v>66</v>
      </c>
      <c r="C72" s="26" t="s">
        <v>67</v>
      </c>
      <c r="D72" s="27" t="s">
        <v>53</v>
      </c>
      <c r="E72" s="28">
        <v>1260</v>
      </c>
      <c r="F72" s="25" t="s">
        <v>68</v>
      </c>
    </row>
    <row r="73" spans="2:6" x14ac:dyDescent="0.25">
      <c r="B73" s="25" t="s">
        <v>69</v>
      </c>
      <c r="C73" s="26" t="s">
        <v>70</v>
      </c>
      <c r="D73" s="27" t="s">
        <v>53</v>
      </c>
      <c r="E73" s="28">
        <v>17579.55</v>
      </c>
      <c r="F73" s="25" t="s">
        <v>71</v>
      </c>
    </row>
    <row r="74" spans="2:6" x14ac:dyDescent="0.25">
      <c r="B74" s="25" t="s">
        <v>72</v>
      </c>
      <c r="C74" s="26" t="s">
        <v>73</v>
      </c>
      <c r="D74" s="27" t="s">
        <v>53</v>
      </c>
      <c r="E74" s="28">
        <v>1447.94</v>
      </c>
      <c r="F74" s="25" t="s">
        <v>74</v>
      </c>
    </row>
    <row r="75" spans="2:6" x14ac:dyDescent="0.25">
      <c r="B75" s="25" t="s">
        <v>72</v>
      </c>
      <c r="C75" s="26" t="s">
        <v>73</v>
      </c>
      <c r="D75" s="27" t="s">
        <v>53</v>
      </c>
      <c r="E75" s="28">
        <v>1800</v>
      </c>
      <c r="F75" s="25" t="s">
        <v>75</v>
      </c>
    </row>
    <row r="76" spans="2:6" x14ac:dyDescent="0.25">
      <c r="B76" s="25" t="s">
        <v>72</v>
      </c>
      <c r="C76" s="26" t="s">
        <v>73</v>
      </c>
      <c r="D76" s="27" t="s">
        <v>53</v>
      </c>
      <c r="E76" s="28">
        <v>7200</v>
      </c>
      <c r="F76" s="25" t="s">
        <v>76</v>
      </c>
    </row>
    <row r="77" spans="2:6" x14ac:dyDescent="0.25">
      <c r="B77" s="25" t="s">
        <v>77</v>
      </c>
      <c r="C77" s="26" t="s">
        <v>78</v>
      </c>
      <c r="D77" s="27" t="s">
        <v>53</v>
      </c>
      <c r="E77" s="28">
        <v>137040</v>
      </c>
      <c r="F77" s="25" t="s">
        <v>79</v>
      </c>
    </row>
    <row r="78" spans="2:6" x14ac:dyDescent="0.25">
      <c r="B78" s="25" t="s">
        <v>55</v>
      </c>
      <c r="C78" s="26" t="s">
        <v>80</v>
      </c>
      <c r="D78" s="27" t="s">
        <v>53</v>
      </c>
      <c r="E78" s="28">
        <v>1798.8</v>
      </c>
      <c r="F78" s="25" t="s">
        <v>81</v>
      </c>
    </row>
    <row r="79" spans="2:6" x14ac:dyDescent="0.25">
      <c r="B79" s="25" t="s">
        <v>55</v>
      </c>
      <c r="C79" s="26" t="s">
        <v>82</v>
      </c>
      <c r="D79" s="27" t="s">
        <v>53</v>
      </c>
      <c r="E79" s="28">
        <v>37128</v>
      </c>
      <c r="F79" s="25" t="s">
        <v>83</v>
      </c>
    </row>
    <row r="80" spans="2:6" x14ac:dyDescent="0.25">
      <c r="B80" s="25" t="s">
        <v>84</v>
      </c>
      <c r="C80" s="26" t="s">
        <v>85</v>
      </c>
      <c r="D80" s="27" t="s">
        <v>53</v>
      </c>
      <c r="E80" s="28">
        <v>2400</v>
      </c>
      <c r="F80" s="25" t="s">
        <v>86</v>
      </c>
    </row>
    <row r="81" spans="2:6" x14ac:dyDescent="0.25">
      <c r="B81" s="25" t="s">
        <v>87</v>
      </c>
      <c r="C81" s="26" t="s">
        <v>85</v>
      </c>
      <c r="D81" s="27" t="s">
        <v>53</v>
      </c>
      <c r="E81" s="28">
        <v>1700</v>
      </c>
      <c r="F81" s="25" t="s">
        <v>88</v>
      </c>
    </row>
    <row r="82" spans="2:6" x14ac:dyDescent="0.25">
      <c r="B82" s="25" t="s">
        <v>84</v>
      </c>
      <c r="C82" s="26" t="s">
        <v>85</v>
      </c>
      <c r="D82" s="27" t="s">
        <v>53</v>
      </c>
      <c r="E82" s="28">
        <v>3000</v>
      </c>
      <c r="F82" s="25" t="s">
        <v>89</v>
      </c>
    </row>
    <row r="83" spans="2:6" x14ac:dyDescent="0.25">
      <c r="B83" s="25" t="s">
        <v>84</v>
      </c>
      <c r="C83" s="26" t="s">
        <v>85</v>
      </c>
      <c r="D83" s="27" t="s">
        <v>53</v>
      </c>
      <c r="E83" s="28">
        <v>8500</v>
      </c>
      <c r="F83" s="25" t="s">
        <v>90</v>
      </c>
    </row>
    <row r="84" spans="2:6" x14ac:dyDescent="0.25">
      <c r="B84" s="25" t="s">
        <v>87</v>
      </c>
      <c r="C84" s="26" t="s">
        <v>85</v>
      </c>
      <c r="D84" s="27" t="s">
        <v>53</v>
      </c>
      <c r="E84" s="28">
        <v>3500</v>
      </c>
      <c r="F84" s="25" t="s">
        <v>91</v>
      </c>
    </row>
    <row r="85" spans="2:6" x14ac:dyDescent="0.25">
      <c r="B85" s="25" t="s">
        <v>87</v>
      </c>
      <c r="C85" s="26" t="s">
        <v>85</v>
      </c>
      <c r="D85" s="27" t="s">
        <v>53</v>
      </c>
      <c r="E85" s="28">
        <v>3400</v>
      </c>
      <c r="F85" s="25" t="s">
        <v>92</v>
      </c>
    </row>
    <row r="86" spans="2:6" x14ac:dyDescent="0.25">
      <c r="B86" s="25" t="s">
        <v>84</v>
      </c>
      <c r="C86" s="26" t="s">
        <v>85</v>
      </c>
      <c r="D86" s="27" t="s">
        <v>53</v>
      </c>
      <c r="E86" s="28">
        <v>5500</v>
      </c>
      <c r="F86" s="25" t="s">
        <v>93</v>
      </c>
    </row>
    <row r="87" spans="2:6" x14ac:dyDescent="0.25">
      <c r="B87" s="25"/>
      <c r="C87" s="26"/>
      <c r="D87" s="30" t="s">
        <v>94</v>
      </c>
      <c r="E87" s="31">
        <f>SUM(E64:E86)</f>
        <v>441058.69</v>
      </c>
      <c r="F87" s="25"/>
    </row>
    <row r="89" spans="2:6" x14ac:dyDescent="0.25">
      <c r="B89" s="32" t="s">
        <v>96</v>
      </c>
    </row>
    <row r="91" spans="2:6" x14ac:dyDescent="0.25">
      <c r="B91" t="s">
        <v>97</v>
      </c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2019-06-17T10:11:35Z</dcterms:modified>
</cp:coreProperties>
</file>